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Mark\Dropbox\Blog\TelevisionStationsDuluth\"/>
    </mc:Choice>
  </mc:AlternateContent>
  <xr:revisionPtr revIDLastSave="0" documentId="13_ncr:1_{DEC0EACA-7BB4-4D66-9689-3D2BAD203A74}" xr6:coauthVersionLast="40" xr6:coauthVersionMax="40" xr10:uidLastSave="{00000000-0000-0000-0000-000000000000}"/>
  <bookViews>
    <workbookView xWindow="0" yWindow="0" windowWidth="28800" windowHeight="11820" xr2:uid="{9A2EDE64-2B77-4E9C-8287-84E3E2D00DA9}"/>
  </bookViews>
  <sheets>
    <sheet name="Antenna" sheetId="1" r:id="rId1"/>
  </sheets>
  <definedNames>
    <definedName name="_d">Antenna!#REF!</definedName>
    <definedName name="_Lat1">Antenna!$C$22</definedName>
    <definedName name="_Lat2">Antenna!$C$23</definedName>
    <definedName name="_Long1">Antenna!$D$22</definedName>
    <definedName name="_Long2">Antenna!$D$23</definedName>
    <definedName name="_R">Antenna!$D$6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C23" i="1"/>
  <c r="D22" i="1"/>
  <c r="C22" i="1"/>
  <c r="B23" i="1"/>
  <c r="B22" i="1"/>
  <c r="C27" i="1" l="1"/>
  <c r="C26" i="1"/>
</calcChain>
</file>

<file path=xl/sharedStrings.xml><?xml version="1.0" encoding="utf-8"?>
<sst xmlns="http://schemas.openxmlformats.org/spreadsheetml/2006/main" count="45" uniqueCount="40">
  <si>
    <t>FROM:</t>
  </si>
  <si>
    <t>Mark Biegert</t>
  </si>
  <si>
    <t>SUBJECT:</t>
  </si>
  <si>
    <t>Distance and Bearing to Local Television Stations</t>
  </si>
  <si>
    <t>DATE:</t>
  </si>
  <si>
    <t>Locations</t>
  </si>
  <si>
    <t>Garage</t>
  </si>
  <si>
    <t>Televison Stations</t>
  </si>
  <si>
    <t>Latitude</t>
  </si>
  <si>
    <t>Longitude</t>
  </si>
  <si>
    <t>Calculations</t>
  </si>
  <si>
    <t>46.786939°N</t>
  </si>
  <si>
    <t>92.098194°W</t>
  </si>
  <si>
    <t>Source</t>
  </si>
  <si>
    <t>Wikipedia</t>
  </si>
  <si>
    <t>Comment</t>
  </si>
  <si>
    <t>Location of Duluth on Wikipedia</t>
  </si>
  <si>
    <t>This is not the location of my garage for security and privacy.</t>
  </si>
  <si>
    <t>Google</t>
  </si>
  <si>
    <t>Location</t>
  </si>
  <si>
    <t>References</t>
  </si>
  <si>
    <t>Aviation Formulary</t>
  </si>
  <si>
    <t>Link</t>
  </si>
  <si>
    <t>Assumptions</t>
  </si>
  <si>
    <t>47.6061°N</t>
  </si>
  <si>
    <t xml:space="preserve"> 93.4609°W</t>
  </si>
  <si>
    <t>Lat</t>
  </si>
  <si>
    <t>Long</t>
  </si>
  <si>
    <t>distance</t>
  </si>
  <si>
    <t>Radius of the Earth</t>
  </si>
  <si>
    <t>_R</t>
  </si>
  <si>
    <t>km</t>
  </si>
  <si>
    <t>bearing</t>
  </si>
  <si>
    <t>Web Calculator</t>
  </si>
  <si>
    <t>Convert to signed radian measure</t>
  </si>
  <si>
    <t>°</t>
  </si>
  <si>
    <t>Angle to the antenna</t>
  </si>
  <si>
    <t>Distance to the antenna</t>
  </si>
  <si>
    <t>Results</t>
  </si>
  <si>
    <t>Convert to Radians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</si>
</sst>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0"/>
      <color theme="1"/>
      <name val="Consolas"/>
      <family val="3"/>
    </font>
    <font>
      <b/>
      <sz val="12"/>
      <color theme="3"/>
      <name val="Consolas"/>
      <family val="2"/>
    </font>
    <font>
      <u/>
      <sz val="10"/>
      <color theme="10"/>
      <name val="Consolas"/>
      <family val="2"/>
    </font>
    <font>
      <i/>
      <sz val="10"/>
      <color theme="3"/>
      <name val="Consolas"/>
      <family val="2"/>
    </font>
    <font>
      <sz val="10"/>
      <color rgb="FF000000"/>
      <name val="Arial Unicode MS"/>
    </font>
    <font>
      <b/>
      <sz val="10"/>
      <color rgb="FF7030A0"/>
      <name val="Consola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Alignment="0" applyProtection="0"/>
    <xf numFmtId="0" fontId="5" fillId="0" borderId="0" applyNumberForma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19">
    <xf numFmtId="0" fontId="0" fillId="0" borderId="0" xfId="0"/>
    <xf numFmtId="0" fontId="1" fillId="2" borderId="0" xfId="3"/>
    <xf numFmtId="15" fontId="1" fillId="2" borderId="0" xfId="3" applyNumberFormat="1" applyAlignment="1">
      <alignment horizontal="left"/>
    </xf>
    <xf numFmtId="0" fontId="2" fillId="3" borderId="0" xfId="4" applyFont="1"/>
    <xf numFmtId="0" fontId="3" fillId="0" borderId="0" xfId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2" fillId="0" borderId="5" xfId="0" applyFont="1" applyBorder="1" applyAlignment="1">
      <alignment horizontal="center"/>
    </xf>
    <xf numFmtId="0" fontId="4" fillId="0" borderId="0" xfId="5"/>
    <xf numFmtId="0" fontId="5" fillId="0" borderId="0" xfId="2"/>
    <xf numFmtId="0" fontId="6" fillId="0" borderId="0" xfId="0" applyFont="1" applyAlignment="1">
      <alignment vertical="center"/>
    </xf>
    <xf numFmtId="0" fontId="7" fillId="0" borderId="0" xfId="6"/>
    <xf numFmtId="0" fontId="0" fillId="0" borderId="6" xfId="0" applyBorder="1"/>
    <xf numFmtId="0" fontId="0" fillId="0" borderId="7" xfId="0" applyBorder="1"/>
    <xf numFmtId="0" fontId="7" fillId="0" borderId="6" xfId="6" applyBorder="1"/>
    <xf numFmtId="0" fontId="7" fillId="0" borderId="0" xfId="6" applyFill="1" applyBorder="1"/>
  </cellXfs>
  <cellStyles count="7">
    <cellStyle name="20% - Accent1" xfId="3" builtinId="30"/>
    <cellStyle name="20% - Accent2" xfId="4" builtinId="34"/>
    <cellStyle name="Comment" xfId="6" xr:uid="{BC7BFC66-6C73-405A-A0C2-2521FA995AC4}"/>
    <cellStyle name="Heading 1" xfId="1" builtinId="16" customBuiltin="1"/>
    <cellStyle name="Heading 2" xfId="2" builtinId="17" customBuiltin="1"/>
    <cellStyle name="Hyperlink" xfId="5" builtinId="8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iegert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eisan.casio.com/exec/system/1224587128" TargetMode="External"/><Relationship Id="rId1" Type="http://schemas.openxmlformats.org/officeDocument/2006/relationships/hyperlink" Target="http://edwilliams.org/avfo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814F-37E9-45B9-87F9-F534111FE4F6}">
  <dimension ref="A1:F31"/>
  <sheetViews>
    <sheetView tabSelected="1" zoomScale="145" zoomScaleNormal="145" workbookViewId="0">
      <selection activeCell="E9" sqref="E9"/>
    </sheetView>
  </sheetViews>
  <sheetFormatPr defaultRowHeight="12.75"/>
  <cols>
    <col min="2" max="2" width="20" customWidth="1"/>
    <col min="3" max="3" width="13.42578125" customWidth="1"/>
    <col min="4" max="4" width="13.85546875" customWidth="1"/>
    <col min="5" max="5" width="33.5703125" customWidth="1"/>
    <col min="6" max="6" width="64.7109375" customWidth="1"/>
  </cols>
  <sheetData>
    <row r="1" spans="1:6">
      <c r="A1" s="3" t="s">
        <v>0</v>
      </c>
      <c r="B1" s="1" t="s">
        <v>1</v>
      </c>
      <c r="C1" s="1"/>
      <c r="D1" s="1"/>
      <c r="E1" s="1"/>
    </row>
    <row r="2" spans="1:6">
      <c r="A2" s="3" t="s">
        <v>2</v>
      </c>
      <c r="B2" s="1" t="s">
        <v>3</v>
      </c>
      <c r="C2" s="1"/>
      <c r="D2" s="1"/>
      <c r="E2" s="1"/>
    </row>
    <row r="3" spans="1:6">
      <c r="A3" s="3" t="s">
        <v>4</v>
      </c>
      <c r="B3" s="2">
        <v>43455</v>
      </c>
      <c r="C3" s="1"/>
      <c r="D3" s="1"/>
      <c r="E3" s="1"/>
    </row>
    <row r="5" spans="1:6" ht="15.75">
      <c r="A5" s="4" t="s">
        <v>23</v>
      </c>
    </row>
    <row r="6" spans="1:6">
      <c r="B6" t="s">
        <v>29</v>
      </c>
      <c r="C6" t="s">
        <v>30</v>
      </c>
      <c r="D6">
        <v>6378</v>
      </c>
      <c r="E6" t="s">
        <v>31</v>
      </c>
    </row>
    <row r="8" spans="1:6" ht="15.75">
      <c r="A8" s="4" t="s">
        <v>20</v>
      </c>
    </row>
    <row r="9" spans="1:6">
      <c r="B9" t="s">
        <v>21</v>
      </c>
      <c r="D9" s="11" t="s">
        <v>22</v>
      </c>
    </row>
    <row r="10" spans="1:6">
      <c r="B10" t="s">
        <v>33</v>
      </c>
      <c r="D10" s="11" t="s">
        <v>22</v>
      </c>
    </row>
    <row r="12" spans="1:6" ht="15.75">
      <c r="A12" s="4" t="s">
        <v>5</v>
      </c>
    </row>
    <row r="13" spans="1:6" ht="15.75">
      <c r="A13" s="4"/>
    </row>
    <row r="14" spans="1:6" ht="13.5" thickBot="1">
      <c r="B14" s="5" t="s">
        <v>19</v>
      </c>
      <c r="C14" s="10" t="s">
        <v>8</v>
      </c>
      <c r="D14" s="10" t="s">
        <v>9</v>
      </c>
      <c r="E14" s="10" t="s">
        <v>13</v>
      </c>
      <c r="F14" s="6" t="s">
        <v>15</v>
      </c>
    </row>
    <row r="15" spans="1:6" ht="13.5" thickTop="1">
      <c r="B15" s="8" t="s">
        <v>6</v>
      </c>
      <c r="C15" s="9" t="s">
        <v>24</v>
      </c>
      <c r="D15" s="9" t="s">
        <v>25</v>
      </c>
      <c r="E15" s="9" t="s">
        <v>18</v>
      </c>
      <c r="F15" s="8" t="s">
        <v>17</v>
      </c>
    </row>
    <row r="16" spans="1:6">
      <c r="B16" t="s">
        <v>7</v>
      </c>
      <c r="C16" s="7" t="s">
        <v>11</v>
      </c>
      <c r="D16" s="7" t="s">
        <v>12</v>
      </c>
      <c r="E16" s="7" t="s">
        <v>14</v>
      </c>
      <c r="F16" t="s">
        <v>16</v>
      </c>
    </row>
    <row r="18" spans="1:5" ht="15.75">
      <c r="A18" s="4" t="s">
        <v>10</v>
      </c>
    </row>
    <row r="19" spans="1:5" ht="15.75">
      <c r="A19" s="4"/>
    </row>
    <row r="20" spans="1:5">
      <c r="A20" s="12" t="s">
        <v>39</v>
      </c>
    </row>
    <row r="21" spans="1:5" ht="16.5" thickBot="1">
      <c r="A21" s="4"/>
      <c r="B21" s="5" t="s">
        <v>19</v>
      </c>
      <c r="C21" s="10" t="s">
        <v>26</v>
      </c>
      <c r="D21" s="10" t="s">
        <v>27</v>
      </c>
      <c r="E21" s="5" t="s">
        <v>15</v>
      </c>
    </row>
    <row r="22" spans="1:5" ht="13.5" thickTop="1">
      <c r="B22" s="15" t="str">
        <f>B15</f>
        <v>Garage</v>
      </c>
      <c r="C22" s="16">
        <f>IF(ISERR(FIND("°N",C15)),-VALUE(SUBSTITUTE(C15,"°S","")),VALUE(SUBSTITUTE(C15,"°N","")))*PI()/180</f>
        <v>0.83088318903367242</v>
      </c>
      <c r="D22" s="16">
        <f>IF(ISERR(FIND("°E",D15)),-VALUE(SUBSTITUTE(D15,"°W","")),VALUE(SUBSTITUTE(D15,"°E","")))*PI()/180</f>
        <v>-1.631200426877168</v>
      </c>
      <c r="E22" s="17" t="s">
        <v>34</v>
      </c>
    </row>
    <row r="23" spans="1:5">
      <c r="B23" t="str">
        <f>B16</f>
        <v>Televison Stations</v>
      </c>
      <c r="C23" s="7">
        <f>IF(ISERR(FIND("°N",C16)),-VALUE(SUBSTITUTE(C16,"°S","")),VALUE(SUBSTITUTE(C16,"°N","")))*PI()/180</f>
        <v>0.8165861324797431</v>
      </c>
      <c r="D23" s="7">
        <f>IF(ISERR(FIND("°E",D16)),-VALUE(SUBSTITUTE(D16,"°W","")),VALUE(SUBSTITUTE(D16,"°E","")))*PI()/180</f>
        <v>-1.6074167204404866</v>
      </c>
      <c r="E23" s="14" t="s">
        <v>34</v>
      </c>
    </row>
    <row r="25" spans="1:5">
      <c r="A25" s="12" t="s">
        <v>38</v>
      </c>
    </row>
    <row r="26" spans="1:5">
      <c r="B26" t="s">
        <v>28</v>
      </c>
      <c r="C26">
        <f>2*ASIN(SQRT((SIN((_Lat1-_Lat2)/2))^2 + COS(_Lat1)*COS(_Lat2)*(SIN((_Long1-_Long2)/2))^2))*_R</f>
        <v>137.61518625079768</v>
      </c>
      <c r="D26" t="s">
        <v>31</v>
      </c>
      <c r="E26" s="18" t="s">
        <v>37</v>
      </c>
    </row>
    <row r="27" spans="1:5">
      <c r="B27" t="s">
        <v>32</v>
      </c>
      <c r="C27">
        <f>ATAN2(COS(_Lat1)*SIN(_Lat2)-SIN(_Lat1)*COS(_Lat2)*COS(_Long2-_Long1),
       SIN(_Long2-_Long1)*COS(_Lat2))*180/PI()</f>
        <v>130.99706801294897</v>
      </c>
      <c r="D27" t="s">
        <v>35</v>
      </c>
      <c r="E27" s="14" t="s">
        <v>36</v>
      </c>
    </row>
    <row r="29" spans="1:5">
      <c r="C29" s="13"/>
    </row>
    <row r="30" spans="1:5">
      <c r="C30" s="13"/>
    </row>
    <row r="31" spans="1:5">
      <c r="C31" s="13"/>
    </row>
  </sheetData>
  <hyperlinks>
    <hyperlink ref="D9" r:id="rId1" location="Dist" xr:uid="{5F1387E4-FBFE-4B36-9B21-377BD3CC1D87}"/>
    <hyperlink ref="D10" r:id="rId2" xr:uid="{FCBB491C-EE13-4636-B5EB-D5990FE963A4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Antenna</vt:lpstr>
      <vt:lpstr>_Lat1</vt:lpstr>
      <vt:lpstr>_Lat2</vt:lpstr>
      <vt:lpstr>_Long1</vt:lpstr>
      <vt:lpstr>_Long2</vt:lpstr>
      <vt:lpstr>_R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2018-11-27T18:57:51Z</dcterms:created>
  <dcterms:modified xsi:type="dcterms:W3CDTF">2018-12-21T04:05:44Z</dcterms:modified>
</cp:coreProperties>
</file>